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065" yWindow="1380" windowWidth="23550" windowHeight="9975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Sheet1!$11:$12</definedName>
  </definedNames>
  <calcPr calcId="125725"/>
</workbook>
</file>

<file path=xl/calcChain.xml><?xml version="1.0" encoding="utf-8"?>
<calcChain xmlns="http://schemas.openxmlformats.org/spreadsheetml/2006/main">
  <c r="G45" i="1"/>
  <c r="G37"/>
  <c r="I18" l="1"/>
  <c r="G46"/>
  <c r="D41" l="1"/>
  <c r="F41"/>
  <c r="G41"/>
  <c r="H41"/>
  <c r="K41"/>
  <c r="C41"/>
  <c r="D33"/>
  <c r="F33"/>
  <c r="G33"/>
  <c r="H33"/>
  <c r="J33"/>
  <c r="K33"/>
  <c r="C33"/>
  <c r="G13"/>
  <c r="H13"/>
  <c r="K13"/>
  <c r="D13"/>
  <c r="D49" s="1"/>
  <c r="C13"/>
  <c r="C49"/>
  <c r="J45"/>
  <c r="J42"/>
  <c r="J41" s="1"/>
  <c r="J40"/>
  <c r="J39"/>
  <c r="J37"/>
  <c r="J20"/>
  <c r="J13" s="1"/>
  <c r="J49" s="1"/>
  <c r="I15"/>
  <c r="I17"/>
  <c r="I19"/>
  <c r="I20"/>
  <c r="I21"/>
  <c r="I22"/>
  <c r="I23"/>
  <c r="I24"/>
  <c r="I25"/>
  <c r="I26"/>
  <c r="I27"/>
  <c r="I28"/>
  <c r="I29"/>
  <c r="I30"/>
  <c r="I31"/>
  <c r="I32"/>
  <c r="I34"/>
  <c r="I35"/>
  <c r="I36"/>
  <c r="I37"/>
  <c r="I38"/>
  <c r="I39"/>
  <c r="I40"/>
  <c r="I42"/>
  <c r="I43"/>
  <c r="I44"/>
  <c r="I45"/>
  <c r="I46"/>
  <c r="I47"/>
  <c r="I48"/>
  <c r="I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4"/>
  <c r="E33" s="1"/>
  <c r="E35"/>
  <c r="E36"/>
  <c r="E37"/>
  <c r="E38"/>
  <c r="E39"/>
  <c r="E40"/>
  <c r="E42"/>
  <c r="E41" s="1"/>
  <c r="E43"/>
  <c r="E44"/>
  <c r="E45"/>
  <c r="E46"/>
  <c r="E47"/>
  <c r="E48"/>
  <c r="E14"/>
  <c r="E13" l="1"/>
  <c r="E49" s="1"/>
  <c r="I41"/>
  <c r="I33"/>
  <c r="G49"/>
  <c r="K49"/>
  <c r="H49"/>
  <c r="F16"/>
  <c r="I16" l="1"/>
  <c r="I13" s="1"/>
  <c r="I49" s="1"/>
  <c r="F13"/>
  <c r="F49" s="1"/>
</calcChain>
</file>

<file path=xl/sharedStrings.xml><?xml version="1.0" encoding="utf-8"?>
<sst xmlns="http://schemas.openxmlformats.org/spreadsheetml/2006/main" count="61" uniqueCount="53">
  <si>
    <t>UBND TỈNH TUYÊN QUANG</t>
  </si>
  <si>
    <t>CỘNG HÒA XÃ HỘI CHỦ NGHĨA VIỆT NAM</t>
  </si>
  <si>
    <t>Độc lập - Tự do - Hạnh phúc</t>
  </si>
  <si>
    <t>TỪ 16/03/2020 ĐẾN 15/04/2020</t>
  </si>
  <si>
    <t>STT</t>
  </si>
  <si>
    <t>Tên cơ quan, đơn vị</t>
  </si>
  <si>
    <t>Hồ sơ đã tiếp nhận</t>
  </si>
  <si>
    <t>Hồ sơ đã giải quyết</t>
  </si>
  <si>
    <t>Hồ sơ đang giải quyết</t>
  </si>
  <si>
    <t>Kỳ trước</t>
  </si>
  <si>
    <t>Trong kỳ</t>
  </si>
  <si>
    <t>Tổng</t>
  </si>
  <si>
    <t>Trước hạn</t>
  </si>
  <si>
    <t>Đúng hạn</t>
  </si>
  <si>
    <t>Quá hạn</t>
  </si>
  <si>
    <t>I</t>
  </si>
  <si>
    <t>Các sở, ban, ngành</t>
  </si>
  <si>
    <t>Sở Kế hoạch và Đầu tư</t>
  </si>
  <si>
    <t>Ban Quản lý các Khu Công nghiệp</t>
  </si>
  <si>
    <t>Sở Lao động, Thương binh và Xã hội</t>
  </si>
  <si>
    <t>Sở Tư pháp</t>
  </si>
  <si>
    <t>Sở Tài nguyên và Môi trường</t>
  </si>
  <si>
    <t>Sở Tài chính</t>
  </si>
  <si>
    <t>Sở Nội vụ</t>
  </si>
  <si>
    <t>Ban Dân tộc</t>
  </si>
  <si>
    <t>Sở Y tế</t>
  </si>
  <si>
    <t>Sở Công Thương</t>
  </si>
  <si>
    <t>Thanh Tra tỉnh Tuyên Quang</t>
  </si>
  <si>
    <t>Sở Văn hóa, Thể thao và Du lịch</t>
  </si>
  <si>
    <t>Sở Giáo dục và Đào tạo</t>
  </si>
  <si>
    <t>Sở Thông tin và Truyền thông</t>
  </si>
  <si>
    <t>Sở Nông nghiệp và Phát triển nông thôn</t>
  </si>
  <si>
    <t>Sở Giao thông Vận tải</t>
  </si>
  <si>
    <t>Sở Xây dựng</t>
  </si>
  <si>
    <t>Sở Ngoại Vụ</t>
  </si>
  <si>
    <t>Sở Khoa học và Công nghệ</t>
  </si>
  <si>
    <t>II</t>
  </si>
  <si>
    <t>UBND các huyện, thành phố</t>
  </si>
  <si>
    <t>UBND huyện Chiêm Hóa</t>
  </si>
  <si>
    <t>UBND huyện Hàm Yên</t>
  </si>
  <si>
    <t>UBND huyện Lâm Bình</t>
  </si>
  <si>
    <t>UBND thành phố Tuyên Quang</t>
  </si>
  <si>
    <t>UBND huyện Yên Sơn</t>
  </si>
  <si>
    <t>UBND huyện Na Hang</t>
  </si>
  <si>
    <t>UBND huyện Sơn Dương</t>
  </si>
  <si>
    <t>III</t>
  </si>
  <si>
    <t>UBND các xã, phường, thị trấn</t>
  </si>
  <si>
    <t>Tổng (I+II+III)</t>
  </si>
  <si>
    <t>VĂN PHÒNG UBND TỈNH</t>
  </si>
  <si>
    <t>Trả lại hồ sơ/ 
hồ sơ tạm dừng</t>
  </si>
  <si>
    <t>BIỂU TỔNG HỢP CÔNG KHAI TIẾN ĐỘ GIẢI QUYẾT HỒ SƠ THỦ TỤC HÀNH CHÍNH</t>
  </si>
  <si>
    <t xml:space="preserve"> CỦA CÁC CƠ QUAN, ĐƠN VỊ TRÊN ĐỊA BÀN TỈNH TUYÊN QUANG</t>
  </si>
  <si>
    <t>(Ban hành kèm theo Báo cáo số  10  /BC-VP ngày   09/5/2020 của Văn phòng Ủy ban nhân dân tỉnh Tuyên Quang)</t>
  </si>
</sst>
</file>

<file path=xl/styles.xml><?xml version="1.0" encoding="utf-8"?>
<styleSheet xmlns="http://schemas.openxmlformats.org/spreadsheetml/2006/main">
  <fonts count="16">
    <font>
      <sz val="12"/>
      <color theme="1"/>
      <name val=".VnArial"/>
      <family val="2"/>
    </font>
    <font>
      <sz val="12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rgb="FFFF0000"/>
      <name val="Times New Roman"/>
      <family val="1"/>
    </font>
    <font>
      <sz val="12"/>
      <color theme="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indexed="8"/>
      <name val="Times New Roman"/>
      <family val="1"/>
    </font>
    <font>
      <i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Protection="1"/>
    <xf numFmtId="0" fontId="1" fillId="0" borderId="0" xfId="0" applyFont="1" applyFill="1" applyAlignment="1" applyProtection="1">
      <alignment wrapText="1"/>
    </xf>
    <xf numFmtId="0" fontId="4" fillId="0" borderId="0" xfId="0" applyFont="1" applyFill="1" applyProtection="1"/>
    <xf numFmtId="0" fontId="5" fillId="0" borderId="0" xfId="0" applyFont="1" applyFill="1" applyProtection="1"/>
    <xf numFmtId="0" fontId="1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/>
    <xf numFmtId="0" fontId="9" fillId="0" borderId="0" xfId="0" applyFont="1" applyFill="1" applyAlignment="1" applyProtection="1"/>
    <xf numFmtId="0" fontId="9" fillId="0" borderId="0" xfId="0" applyFont="1" applyFill="1" applyAlignment="1" applyProtection="1">
      <alignment horizontal="center"/>
    </xf>
    <xf numFmtId="0" fontId="8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vertical="center"/>
    </xf>
    <xf numFmtId="0" fontId="12" fillId="0" borderId="0" xfId="0" applyFont="1" applyFill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</xf>
    <xf numFmtId="0" fontId="8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Protection="1"/>
    <xf numFmtId="0" fontId="15" fillId="0" borderId="0" xfId="0" applyFont="1" applyFill="1" applyAlignment="1" applyProtection="1">
      <alignment horizontal="right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wrapText="1"/>
    </xf>
    <xf numFmtId="0" fontId="11" fillId="0" borderId="0" xfId="0" applyFont="1" applyFill="1" applyAlignment="1" applyProtection="1">
      <alignment horizontal="center" wrapText="1"/>
    </xf>
    <xf numFmtId="0" fontId="13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4</xdr:row>
      <xdr:rowOff>28575</xdr:rowOff>
    </xdr:from>
    <xdr:to>
      <xdr:col>1</xdr:col>
      <xdr:colOff>1381125</xdr:colOff>
      <xdr:row>4</xdr:row>
      <xdr:rowOff>28575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085850" y="62865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447675</xdr:colOff>
      <xdr:row>9</xdr:row>
      <xdr:rowOff>47625</xdr:rowOff>
    </xdr:from>
    <xdr:to>
      <xdr:col>6</xdr:col>
      <xdr:colOff>123825</xdr:colOff>
      <xdr:row>9</xdr:row>
      <xdr:rowOff>47625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3876675" y="1876425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609600</xdr:colOff>
      <xdr:row>4</xdr:row>
      <xdr:rowOff>28575</xdr:rowOff>
    </xdr:from>
    <xdr:to>
      <xdr:col>9</xdr:col>
      <xdr:colOff>504825</xdr:colOff>
      <xdr:row>4</xdr:row>
      <xdr:rowOff>30163</xdr:rowOff>
    </xdr:to>
    <xdr:cxnSp macro="">
      <xdr:nvCxnSpPr>
        <xdr:cNvPr id="5" name="Straight Connector 4"/>
        <xdr:cNvCxnSpPr/>
      </xdr:nvCxnSpPr>
      <xdr:spPr>
        <a:xfrm>
          <a:off x="5848350" y="800100"/>
          <a:ext cx="21812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opLeftCell="A91" workbookViewId="0">
      <selection activeCell="A9" sqref="A9:K9"/>
    </sheetView>
  </sheetViews>
  <sheetFormatPr defaultRowHeight="15.75"/>
  <cols>
    <col min="1" max="1" width="3.88671875" style="1" customWidth="1"/>
    <col min="2" max="2" width="29.77734375" style="1" customWidth="1"/>
    <col min="3" max="3" width="6.33203125" style="1" customWidth="1"/>
    <col min="4" max="4" width="6.44140625" style="22" customWidth="1"/>
    <col min="5" max="5" width="6.109375" style="1" customWidth="1"/>
    <col min="6" max="6" width="8.5546875" style="1" customWidth="1"/>
    <col min="7" max="9" width="8.88671875" style="1"/>
    <col min="10" max="10" width="9.6640625" style="1" customWidth="1"/>
    <col min="11" max="11" width="11.77734375" style="1" customWidth="1"/>
    <col min="12" max="16384" width="8.88671875" style="1"/>
  </cols>
  <sheetData>
    <row r="1" spans="1:14" ht="16.5">
      <c r="K1" s="35"/>
    </row>
    <row r="2" spans="1:14" ht="9" customHeight="1"/>
    <row r="3" spans="1:14" ht="16.5">
      <c r="A3" s="39" t="s">
        <v>0</v>
      </c>
      <c r="B3" s="40"/>
      <c r="C3" s="19"/>
      <c r="D3" s="20"/>
      <c r="E3" s="19"/>
      <c r="F3" s="40" t="s">
        <v>1</v>
      </c>
      <c r="G3" s="40"/>
      <c r="H3" s="40"/>
      <c r="I3" s="40"/>
      <c r="J3" s="40"/>
      <c r="K3" s="40"/>
    </row>
    <row r="4" spans="1:14" ht="18.75">
      <c r="A4" s="40" t="s">
        <v>48</v>
      </c>
      <c r="B4" s="40"/>
      <c r="C4" s="19"/>
      <c r="D4" s="20"/>
      <c r="E4" s="19"/>
      <c r="F4" s="41" t="s">
        <v>2</v>
      </c>
      <c r="G4" s="41"/>
      <c r="H4" s="41"/>
      <c r="I4" s="41"/>
      <c r="J4" s="41"/>
      <c r="K4" s="41"/>
    </row>
    <row r="5" spans="1:14">
      <c r="A5" s="2"/>
      <c r="B5" s="2"/>
      <c r="C5" s="3"/>
      <c r="D5" s="21"/>
      <c r="E5" s="2"/>
      <c r="F5" s="2"/>
      <c r="G5" s="2"/>
      <c r="H5" s="2"/>
      <c r="I5" s="2"/>
      <c r="J5" s="2"/>
    </row>
    <row r="6" spans="1:14" ht="18.75" customHeight="1">
      <c r="A6" s="41" t="s">
        <v>50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4" ht="17.25" customHeight="1">
      <c r="A7" s="41" t="s">
        <v>51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"/>
    </row>
    <row r="8" spans="1:14" ht="15.75" customHeight="1">
      <c r="A8" s="37" t="s">
        <v>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5"/>
    </row>
    <row r="9" spans="1:14" ht="15.75" customHeight="1">
      <c r="A9" s="38" t="s">
        <v>52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5"/>
    </row>
    <row r="10" spans="1:14" ht="24" customHeight="1">
      <c r="A10" s="2"/>
      <c r="B10" s="2"/>
      <c r="C10" s="2"/>
      <c r="D10" s="21"/>
      <c r="E10" s="2"/>
      <c r="F10" s="2"/>
      <c r="G10" s="2"/>
      <c r="H10" s="2"/>
      <c r="I10" s="2"/>
      <c r="J10" s="2"/>
    </row>
    <row r="11" spans="1:14" ht="20.25" customHeight="1">
      <c r="A11" s="36" t="s">
        <v>4</v>
      </c>
      <c r="B11" s="36" t="s">
        <v>5</v>
      </c>
      <c r="C11" s="36" t="s">
        <v>6</v>
      </c>
      <c r="D11" s="36"/>
      <c r="E11" s="36"/>
      <c r="F11" s="36" t="s">
        <v>7</v>
      </c>
      <c r="G11" s="36"/>
      <c r="H11" s="36"/>
      <c r="I11" s="36"/>
      <c r="J11" s="36" t="s">
        <v>8</v>
      </c>
      <c r="K11" s="36" t="s">
        <v>49</v>
      </c>
      <c r="L11" s="23"/>
      <c r="M11" s="8"/>
      <c r="N11" s="8"/>
    </row>
    <row r="12" spans="1:14" ht="35.25" customHeight="1">
      <c r="A12" s="36"/>
      <c r="B12" s="36"/>
      <c r="C12" s="27" t="s">
        <v>9</v>
      </c>
      <c r="D12" s="27" t="s">
        <v>10</v>
      </c>
      <c r="E12" s="27" t="s">
        <v>11</v>
      </c>
      <c r="F12" s="27" t="s">
        <v>12</v>
      </c>
      <c r="G12" s="27" t="s">
        <v>13</v>
      </c>
      <c r="H12" s="27" t="s">
        <v>14</v>
      </c>
      <c r="I12" s="27" t="s">
        <v>11</v>
      </c>
      <c r="J12" s="36"/>
      <c r="K12" s="36"/>
      <c r="L12" s="23"/>
      <c r="M12" s="8"/>
      <c r="N12" s="8"/>
    </row>
    <row r="13" spans="1:14" ht="25.5" customHeight="1">
      <c r="A13" s="15" t="s">
        <v>15</v>
      </c>
      <c r="B13" s="14" t="s">
        <v>16</v>
      </c>
      <c r="C13" s="15">
        <f t="shared" ref="C13:K13" si="0">SUM(C14:C32)</f>
        <v>2754</v>
      </c>
      <c r="D13" s="15">
        <f t="shared" si="0"/>
        <v>2649</v>
      </c>
      <c r="E13" s="15">
        <f t="shared" si="0"/>
        <v>5403</v>
      </c>
      <c r="F13" s="15">
        <f t="shared" si="0"/>
        <v>2053</v>
      </c>
      <c r="G13" s="15">
        <f t="shared" si="0"/>
        <v>2904</v>
      </c>
      <c r="H13" s="15">
        <f t="shared" si="0"/>
        <v>1</v>
      </c>
      <c r="I13" s="15">
        <f t="shared" si="0"/>
        <v>4958</v>
      </c>
      <c r="J13" s="15">
        <f t="shared" si="0"/>
        <v>304</v>
      </c>
      <c r="K13" s="15">
        <f t="shared" si="0"/>
        <v>141</v>
      </c>
      <c r="L13" s="23"/>
      <c r="M13" s="8"/>
      <c r="N13" s="8"/>
    </row>
    <row r="14" spans="1:14" s="6" customFormat="1" ht="27" customHeight="1">
      <c r="A14" s="11">
        <v>1</v>
      </c>
      <c r="B14" s="10" t="s">
        <v>17</v>
      </c>
      <c r="C14" s="11">
        <v>3</v>
      </c>
      <c r="D14" s="11">
        <v>114</v>
      </c>
      <c r="E14" s="11">
        <f>C14+D14</f>
        <v>117</v>
      </c>
      <c r="F14" s="11">
        <v>105</v>
      </c>
      <c r="G14" s="11">
        <v>9</v>
      </c>
      <c r="H14" s="11">
        <v>0</v>
      </c>
      <c r="I14" s="11">
        <f>F14+G14+H14</f>
        <v>114</v>
      </c>
      <c r="J14" s="11">
        <v>3</v>
      </c>
      <c r="K14" s="11">
        <v>0</v>
      </c>
      <c r="L14" s="24"/>
      <c r="M14" s="13"/>
      <c r="N14" s="13"/>
    </row>
    <row r="15" spans="1:14" s="7" customFormat="1" ht="27" customHeight="1">
      <c r="A15" s="17">
        <v>2</v>
      </c>
      <c r="B15" s="16" t="s">
        <v>18</v>
      </c>
      <c r="C15" s="17">
        <v>0</v>
      </c>
      <c r="D15" s="17">
        <v>0</v>
      </c>
      <c r="E15" s="11">
        <f t="shared" ref="E15:E48" si="1">C15+D15</f>
        <v>0</v>
      </c>
      <c r="F15" s="17">
        <v>0</v>
      </c>
      <c r="G15" s="17">
        <v>0</v>
      </c>
      <c r="H15" s="17">
        <v>0</v>
      </c>
      <c r="I15" s="11">
        <f t="shared" ref="I15:I48" si="2">F15+G15+H15</f>
        <v>0</v>
      </c>
      <c r="J15" s="17">
        <v>0</v>
      </c>
      <c r="K15" s="17">
        <v>0</v>
      </c>
      <c r="L15" s="23"/>
      <c r="M15" s="9"/>
      <c r="N15" s="9"/>
    </row>
    <row r="16" spans="1:14" s="29" customFormat="1" ht="27" customHeight="1">
      <c r="A16" s="17">
        <v>3</v>
      </c>
      <c r="B16" s="16" t="s">
        <v>19</v>
      </c>
      <c r="C16" s="17">
        <v>97</v>
      </c>
      <c r="D16" s="18">
        <v>481</v>
      </c>
      <c r="E16" s="11">
        <f t="shared" si="1"/>
        <v>578</v>
      </c>
      <c r="F16" s="17">
        <f>E16-G16-J16</f>
        <v>535</v>
      </c>
      <c r="G16" s="17">
        <v>5</v>
      </c>
      <c r="H16" s="18">
        <v>0</v>
      </c>
      <c r="I16" s="11">
        <f t="shared" si="2"/>
        <v>540</v>
      </c>
      <c r="J16" s="17">
        <v>38</v>
      </c>
      <c r="K16" s="17">
        <v>0</v>
      </c>
      <c r="L16" s="23"/>
      <c r="M16" s="28"/>
      <c r="N16" s="28"/>
    </row>
    <row r="17" spans="1:14" s="6" customFormat="1" ht="27" customHeight="1">
      <c r="A17" s="11">
        <v>4</v>
      </c>
      <c r="B17" s="10" t="s">
        <v>20</v>
      </c>
      <c r="C17" s="11">
        <v>2</v>
      </c>
      <c r="D17" s="11">
        <v>103</v>
      </c>
      <c r="E17" s="11">
        <f t="shared" si="1"/>
        <v>105</v>
      </c>
      <c r="F17" s="11">
        <v>102</v>
      </c>
      <c r="G17" s="11">
        <v>1</v>
      </c>
      <c r="H17" s="11">
        <v>0</v>
      </c>
      <c r="I17" s="11">
        <f t="shared" si="2"/>
        <v>103</v>
      </c>
      <c r="J17" s="11">
        <v>2</v>
      </c>
      <c r="K17" s="11">
        <v>0</v>
      </c>
      <c r="L17" s="24"/>
      <c r="M17" s="13"/>
      <c r="N17" s="13"/>
    </row>
    <row r="18" spans="1:14" s="29" customFormat="1" ht="27" customHeight="1">
      <c r="A18" s="17">
        <v>5</v>
      </c>
      <c r="B18" s="16" t="s">
        <v>21</v>
      </c>
      <c r="C18" s="17">
        <v>239</v>
      </c>
      <c r="D18" s="17">
        <v>681</v>
      </c>
      <c r="E18" s="11">
        <f t="shared" si="1"/>
        <v>920</v>
      </c>
      <c r="F18" s="17">
        <v>562</v>
      </c>
      <c r="G18" s="17">
        <v>90</v>
      </c>
      <c r="H18" s="18">
        <v>1</v>
      </c>
      <c r="I18" s="11">
        <f>F18+G18+H18</f>
        <v>653</v>
      </c>
      <c r="J18" s="17">
        <v>130</v>
      </c>
      <c r="K18" s="17">
        <v>137</v>
      </c>
      <c r="L18" s="23"/>
      <c r="M18" s="28"/>
      <c r="N18" s="28"/>
    </row>
    <row r="19" spans="1:14" s="6" customFormat="1" ht="27" customHeight="1">
      <c r="A19" s="11">
        <v>6</v>
      </c>
      <c r="B19" s="10" t="s">
        <v>22</v>
      </c>
      <c r="C19" s="11">
        <v>0</v>
      </c>
      <c r="D19" s="11">
        <v>197</v>
      </c>
      <c r="E19" s="11">
        <f t="shared" si="1"/>
        <v>197</v>
      </c>
      <c r="F19" s="11">
        <v>197</v>
      </c>
      <c r="G19" s="11">
        <v>0</v>
      </c>
      <c r="H19" s="11">
        <v>0</v>
      </c>
      <c r="I19" s="11">
        <f t="shared" si="2"/>
        <v>197</v>
      </c>
      <c r="J19" s="11">
        <v>0</v>
      </c>
      <c r="K19" s="11">
        <v>0</v>
      </c>
      <c r="L19" s="24"/>
      <c r="M19" s="13"/>
      <c r="N19" s="13"/>
    </row>
    <row r="20" spans="1:14" s="29" customFormat="1" ht="27" customHeight="1">
      <c r="A20" s="17">
        <v>7</v>
      </c>
      <c r="B20" s="16" t="s">
        <v>23</v>
      </c>
      <c r="C20" s="17">
        <v>4</v>
      </c>
      <c r="D20" s="17">
        <v>21</v>
      </c>
      <c r="E20" s="11">
        <f t="shared" si="1"/>
        <v>25</v>
      </c>
      <c r="F20" s="17">
        <v>13</v>
      </c>
      <c r="G20" s="17">
        <v>0</v>
      </c>
      <c r="H20" s="17">
        <v>0</v>
      </c>
      <c r="I20" s="11">
        <f t="shared" si="2"/>
        <v>13</v>
      </c>
      <c r="J20" s="17">
        <f>12-3</f>
        <v>9</v>
      </c>
      <c r="K20" s="17">
        <v>3</v>
      </c>
      <c r="L20" s="23"/>
      <c r="M20" s="28"/>
      <c r="N20" s="28"/>
    </row>
    <row r="21" spans="1:14" s="29" customFormat="1" ht="27" customHeight="1">
      <c r="A21" s="17">
        <v>8</v>
      </c>
      <c r="B21" s="16" t="s">
        <v>24</v>
      </c>
      <c r="C21" s="17">
        <v>0</v>
      </c>
      <c r="D21" s="17">
        <v>0</v>
      </c>
      <c r="E21" s="11">
        <f t="shared" si="1"/>
        <v>0</v>
      </c>
      <c r="F21" s="17">
        <v>0</v>
      </c>
      <c r="G21" s="17">
        <v>0</v>
      </c>
      <c r="H21" s="18">
        <v>0</v>
      </c>
      <c r="I21" s="11">
        <f t="shared" si="2"/>
        <v>0</v>
      </c>
      <c r="J21" s="18">
        <v>0</v>
      </c>
      <c r="K21" s="18">
        <v>0</v>
      </c>
      <c r="L21" s="23"/>
      <c r="M21" s="28"/>
      <c r="N21" s="28"/>
    </row>
    <row r="22" spans="1:14" s="29" customFormat="1" ht="27" customHeight="1">
      <c r="A22" s="17">
        <v>9</v>
      </c>
      <c r="B22" s="16" t="s">
        <v>25</v>
      </c>
      <c r="C22" s="17">
        <v>55</v>
      </c>
      <c r="D22" s="17">
        <v>34</v>
      </c>
      <c r="E22" s="11">
        <f t="shared" si="1"/>
        <v>89</v>
      </c>
      <c r="F22" s="17">
        <v>28</v>
      </c>
      <c r="G22" s="17">
        <v>0</v>
      </c>
      <c r="H22" s="17">
        <v>0</v>
      </c>
      <c r="I22" s="11">
        <f t="shared" si="2"/>
        <v>28</v>
      </c>
      <c r="J22" s="17">
        <v>61</v>
      </c>
      <c r="K22" s="17">
        <v>0</v>
      </c>
      <c r="L22" s="23"/>
      <c r="M22" s="28"/>
      <c r="N22" s="28"/>
    </row>
    <row r="23" spans="1:14" s="29" customFormat="1" ht="27" customHeight="1">
      <c r="A23" s="11">
        <v>10</v>
      </c>
      <c r="B23" s="10" t="s">
        <v>26</v>
      </c>
      <c r="C23" s="11">
        <v>6</v>
      </c>
      <c r="D23" s="11">
        <v>196</v>
      </c>
      <c r="E23" s="11">
        <f t="shared" si="1"/>
        <v>202</v>
      </c>
      <c r="F23" s="11">
        <v>202</v>
      </c>
      <c r="G23" s="17">
        <v>0</v>
      </c>
      <c r="H23" s="17">
        <v>0</v>
      </c>
      <c r="I23" s="11">
        <f t="shared" si="2"/>
        <v>202</v>
      </c>
      <c r="J23" s="18">
        <v>0</v>
      </c>
      <c r="K23" s="18">
        <v>0</v>
      </c>
      <c r="L23" s="23"/>
      <c r="M23" s="28"/>
      <c r="N23" s="28"/>
    </row>
    <row r="24" spans="1:14" s="29" customFormat="1" ht="27" customHeight="1">
      <c r="A24" s="17">
        <v>11</v>
      </c>
      <c r="B24" s="16" t="s">
        <v>27</v>
      </c>
      <c r="C24" s="17">
        <v>0</v>
      </c>
      <c r="D24" s="17">
        <v>4</v>
      </c>
      <c r="E24" s="11">
        <f t="shared" si="1"/>
        <v>4</v>
      </c>
      <c r="F24" s="17">
        <v>4</v>
      </c>
      <c r="G24" s="17">
        <v>0</v>
      </c>
      <c r="H24" s="17">
        <v>0</v>
      </c>
      <c r="I24" s="11">
        <f t="shared" si="2"/>
        <v>4</v>
      </c>
      <c r="J24" s="17">
        <v>0</v>
      </c>
      <c r="K24" s="17">
        <v>0</v>
      </c>
      <c r="L24" s="23"/>
      <c r="M24" s="28"/>
      <c r="N24" s="28"/>
    </row>
    <row r="25" spans="1:14" s="29" customFormat="1" ht="27" customHeight="1">
      <c r="A25" s="11">
        <v>12</v>
      </c>
      <c r="B25" s="10" t="s">
        <v>28</v>
      </c>
      <c r="C25" s="11">
        <v>0</v>
      </c>
      <c r="D25" s="11">
        <v>5</v>
      </c>
      <c r="E25" s="11">
        <f t="shared" si="1"/>
        <v>5</v>
      </c>
      <c r="F25" s="18">
        <v>4</v>
      </c>
      <c r="G25" s="18">
        <v>0</v>
      </c>
      <c r="H25" s="18">
        <v>0</v>
      </c>
      <c r="I25" s="11">
        <f t="shared" si="2"/>
        <v>4</v>
      </c>
      <c r="J25" s="18">
        <v>0</v>
      </c>
      <c r="K25" s="18">
        <v>1</v>
      </c>
      <c r="L25" s="23"/>
      <c r="M25" s="28"/>
      <c r="N25" s="28"/>
    </row>
    <row r="26" spans="1:14" s="6" customFormat="1" ht="27" customHeight="1">
      <c r="A26" s="11">
        <v>13</v>
      </c>
      <c r="B26" s="10" t="s">
        <v>29</v>
      </c>
      <c r="C26" s="11">
        <v>0</v>
      </c>
      <c r="D26" s="11">
        <v>12</v>
      </c>
      <c r="E26" s="11">
        <f t="shared" si="1"/>
        <v>12</v>
      </c>
      <c r="F26" s="11">
        <v>10</v>
      </c>
      <c r="G26" s="11">
        <v>2</v>
      </c>
      <c r="H26" s="11">
        <v>0</v>
      </c>
      <c r="I26" s="11">
        <f t="shared" si="2"/>
        <v>12</v>
      </c>
      <c r="J26" s="11">
        <v>0</v>
      </c>
      <c r="K26" s="11">
        <v>0</v>
      </c>
      <c r="L26" s="24"/>
      <c r="M26" s="30"/>
      <c r="N26" s="30"/>
    </row>
    <row r="27" spans="1:14" s="6" customFormat="1" ht="27" customHeight="1">
      <c r="A27" s="11">
        <v>14</v>
      </c>
      <c r="B27" s="10" t="s">
        <v>30</v>
      </c>
      <c r="C27" s="11">
        <v>4</v>
      </c>
      <c r="D27" s="11">
        <v>17</v>
      </c>
      <c r="E27" s="11">
        <f t="shared" si="1"/>
        <v>21</v>
      </c>
      <c r="F27" s="11">
        <v>17</v>
      </c>
      <c r="G27" s="11">
        <v>0</v>
      </c>
      <c r="H27" s="11">
        <v>0</v>
      </c>
      <c r="I27" s="11">
        <f t="shared" si="2"/>
        <v>17</v>
      </c>
      <c r="J27" s="11">
        <v>4</v>
      </c>
      <c r="K27" s="11">
        <v>0</v>
      </c>
      <c r="L27" s="24"/>
      <c r="M27" s="13"/>
      <c r="N27" s="13"/>
    </row>
    <row r="28" spans="1:14" s="6" customFormat="1" ht="27" customHeight="1">
      <c r="A28" s="11">
        <v>15</v>
      </c>
      <c r="B28" s="10" t="s">
        <v>31</v>
      </c>
      <c r="C28" s="11">
        <v>20</v>
      </c>
      <c r="D28" s="11">
        <v>251</v>
      </c>
      <c r="E28" s="11">
        <f t="shared" si="1"/>
        <v>271</v>
      </c>
      <c r="F28" s="12">
        <v>227</v>
      </c>
      <c r="G28" s="12">
        <v>25</v>
      </c>
      <c r="H28" s="12">
        <v>0</v>
      </c>
      <c r="I28" s="12">
        <f t="shared" si="2"/>
        <v>252</v>
      </c>
      <c r="J28" s="12">
        <v>19</v>
      </c>
      <c r="K28" s="12">
        <v>0</v>
      </c>
      <c r="L28" s="24"/>
      <c r="M28" s="13"/>
      <c r="N28" s="13"/>
    </row>
    <row r="29" spans="1:14" s="6" customFormat="1" ht="27" customHeight="1">
      <c r="A29" s="11">
        <v>16</v>
      </c>
      <c r="B29" s="10" t="s">
        <v>32</v>
      </c>
      <c r="C29" s="11">
        <v>2296</v>
      </c>
      <c r="D29" s="11">
        <v>480</v>
      </c>
      <c r="E29" s="11">
        <f t="shared" si="1"/>
        <v>2776</v>
      </c>
      <c r="F29" s="12">
        <v>4</v>
      </c>
      <c r="G29" s="12">
        <v>2772</v>
      </c>
      <c r="H29" s="12">
        <v>0</v>
      </c>
      <c r="I29" s="12">
        <f t="shared" si="2"/>
        <v>2776</v>
      </c>
      <c r="J29" s="12">
        <v>0</v>
      </c>
      <c r="K29" s="12">
        <v>0</v>
      </c>
      <c r="L29" s="24"/>
      <c r="M29" s="13"/>
      <c r="N29" s="13"/>
    </row>
    <row r="30" spans="1:14" s="6" customFormat="1" ht="27" customHeight="1">
      <c r="A30" s="11">
        <v>17</v>
      </c>
      <c r="B30" s="10" t="s">
        <v>33</v>
      </c>
      <c r="C30" s="11">
        <v>7</v>
      </c>
      <c r="D30" s="11">
        <v>49</v>
      </c>
      <c r="E30" s="11">
        <f t="shared" si="1"/>
        <v>56</v>
      </c>
      <c r="F30" s="12">
        <v>39</v>
      </c>
      <c r="G30" s="12">
        <v>0</v>
      </c>
      <c r="H30" s="12">
        <v>0</v>
      </c>
      <c r="I30" s="12">
        <f t="shared" si="2"/>
        <v>39</v>
      </c>
      <c r="J30" s="12">
        <v>17</v>
      </c>
      <c r="K30" s="12">
        <v>0</v>
      </c>
      <c r="L30" s="24"/>
      <c r="M30" s="30"/>
      <c r="N30" s="13"/>
    </row>
    <row r="31" spans="1:14" s="6" customFormat="1" ht="27" customHeight="1">
      <c r="A31" s="11">
        <v>18</v>
      </c>
      <c r="B31" s="10" t="s">
        <v>34</v>
      </c>
      <c r="C31" s="11">
        <v>0</v>
      </c>
      <c r="D31" s="11">
        <v>0</v>
      </c>
      <c r="E31" s="11">
        <f t="shared" si="1"/>
        <v>0</v>
      </c>
      <c r="F31" s="12">
        <v>0</v>
      </c>
      <c r="G31" s="12">
        <v>0</v>
      </c>
      <c r="H31" s="12">
        <v>0</v>
      </c>
      <c r="I31" s="12">
        <f t="shared" si="2"/>
        <v>0</v>
      </c>
      <c r="J31" s="12">
        <v>0</v>
      </c>
      <c r="K31" s="12">
        <v>0</v>
      </c>
      <c r="L31" s="24"/>
      <c r="M31" s="13"/>
      <c r="N31" s="13"/>
    </row>
    <row r="32" spans="1:14" s="6" customFormat="1" ht="27" customHeight="1">
      <c r="A32" s="11">
        <v>19</v>
      </c>
      <c r="B32" s="10" t="s">
        <v>35</v>
      </c>
      <c r="C32" s="12">
        <v>21</v>
      </c>
      <c r="D32" s="11">
        <v>4</v>
      </c>
      <c r="E32" s="11">
        <f t="shared" si="1"/>
        <v>25</v>
      </c>
      <c r="F32" s="12">
        <v>4</v>
      </c>
      <c r="G32" s="12">
        <v>0</v>
      </c>
      <c r="H32" s="12">
        <v>0</v>
      </c>
      <c r="I32" s="12">
        <f t="shared" si="2"/>
        <v>4</v>
      </c>
      <c r="J32" s="12">
        <v>21</v>
      </c>
      <c r="K32" s="12">
        <v>0</v>
      </c>
      <c r="L32" s="24"/>
      <c r="M32" s="13"/>
      <c r="N32" s="13"/>
    </row>
    <row r="33" spans="1:14" ht="27" customHeight="1">
      <c r="A33" s="15" t="s">
        <v>36</v>
      </c>
      <c r="B33" s="14" t="s">
        <v>37</v>
      </c>
      <c r="C33" s="15">
        <f>SUM(C34:C40)</f>
        <v>157</v>
      </c>
      <c r="D33" s="15">
        <f t="shared" ref="D33:K33" si="3">SUM(D34:D40)</f>
        <v>916</v>
      </c>
      <c r="E33" s="15">
        <f t="shared" si="3"/>
        <v>1073</v>
      </c>
      <c r="F33" s="15">
        <f t="shared" si="3"/>
        <v>662</v>
      </c>
      <c r="G33" s="15">
        <f t="shared" si="3"/>
        <v>100</v>
      </c>
      <c r="H33" s="15">
        <f t="shared" si="3"/>
        <v>0</v>
      </c>
      <c r="I33" s="15">
        <f t="shared" si="3"/>
        <v>762</v>
      </c>
      <c r="J33" s="15">
        <f t="shared" si="3"/>
        <v>217</v>
      </c>
      <c r="K33" s="15">
        <f t="shared" si="3"/>
        <v>94</v>
      </c>
      <c r="L33" s="23"/>
      <c r="M33" s="8"/>
      <c r="N33" s="8"/>
    </row>
    <row r="34" spans="1:14" s="29" customFormat="1" ht="27" customHeight="1">
      <c r="A34" s="17">
        <v>1</v>
      </c>
      <c r="B34" s="16" t="s">
        <v>38</v>
      </c>
      <c r="C34" s="17">
        <v>5</v>
      </c>
      <c r="D34" s="17">
        <v>23</v>
      </c>
      <c r="E34" s="11">
        <f t="shared" si="1"/>
        <v>28</v>
      </c>
      <c r="F34" s="18">
        <v>20</v>
      </c>
      <c r="G34" s="18">
        <v>0</v>
      </c>
      <c r="H34" s="18">
        <v>0</v>
      </c>
      <c r="I34" s="12">
        <f t="shared" si="2"/>
        <v>20</v>
      </c>
      <c r="J34" s="18">
        <v>8</v>
      </c>
      <c r="K34" s="18">
        <v>0</v>
      </c>
      <c r="L34" s="23"/>
      <c r="M34" s="28"/>
      <c r="N34" s="28"/>
    </row>
    <row r="35" spans="1:14" s="29" customFormat="1" ht="27" customHeight="1">
      <c r="A35" s="17">
        <v>2</v>
      </c>
      <c r="B35" s="16" t="s">
        <v>39</v>
      </c>
      <c r="C35" s="17">
        <v>3</v>
      </c>
      <c r="D35" s="17">
        <v>32</v>
      </c>
      <c r="E35" s="11">
        <f t="shared" si="1"/>
        <v>35</v>
      </c>
      <c r="F35" s="17">
        <v>30</v>
      </c>
      <c r="G35" s="17">
        <v>4</v>
      </c>
      <c r="H35" s="17">
        <v>0</v>
      </c>
      <c r="I35" s="11">
        <f t="shared" si="2"/>
        <v>34</v>
      </c>
      <c r="J35" s="17">
        <v>1</v>
      </c>
      <c r="K35" s="17">
        <v>0</v>
      </c>
      <c r="L35" s="23"/>
      <c r="M35" s="28"/>
      <c r="N35" s="28"/>
    </row>
    <row r="36" spans="1:14" s="29" customFormat="1" ht="27" customHeight="1">
      <c r="A36" s="17">
        <v>3</v>
      </c>
      <c r="B36" s="16" t="s">
        <v>40</v>
      </c>
      <c r="C36" s="17">
        <v>0</v>
      </c>
      <c r="D36" s="17">
        <v>10</v>
      </c>
      <c r="E36" s="11">
        <f t="shared" si="1"/>
        <v>10</v>
      </c>
      <c r="F36" s="17">
        <v>10</v>
      </c>
      <c r="G36" s="17">
        <v>0</v>
      </c>
      <c r="H36" s="17">
        <v>0</v>
      </c>
      <c r="I36" s="11">
        <f t="shared" si="2"/>
        <v>10</v>
      </c>
      <c r="J36" s="17">
        <v>0</v>
      </c>
      <c r="K36" s="17">
        <v>0</v>
      </c>
      <c r="L36" s="23"/>
      <c r="M36" s="28"/>
      <c r="N36" s="28"/>
    </row>
    <row r="37" spans="1:14" s="29" customFormat="1" ht="27" customHeight="1">
      <c r="A37" s="17">
        <v>4</v>
      </c>
      <c r="B37" s="16" t="s">
        <v>41</v>
      </c>
      <c r="C37" s="17">
        <v>33</v>
      </c>
      <c r="D37" s="17">
        <v>117</v>
      </c>
      <c r="E37" s="11">
        <f t="shared" si="1"/>
        <v>150</v>
      </c>
      <c r="F37" s="17">
        <v>117</v>
      </c>
      <c r="G37" s="17">
        <f>7+9</f>
        <v>16</v>
      </c>
      <c r="H37" s="18">
        <v>0</v>
      </c>
      <c r="I37" s="11">
        <f t="shared" si="2"/>
        <v>133</v>
      </c>
      <c r="J37" s="17">
        <f>17-5</f>
        <v>12</v>
      </c>
      <c r="K37" s="17">
        <v>5</v>
      </c>
      <c r="L37" s="23"/>
      <c r="M37" s="28"/>
      <c r="N37" s="28"/>
    </row>
    <row r="38" spans="1:14" s="29" customFormat="1" ht="27" customHeight="1">
      <c r="A38" s="17">
        <v>5</v>
      </c>
      <c r="B38" s="16" t="s">
        <v>42</v>
      </c>
      <c r="C38" s="17">
        <v>22</v>
      </c>
      <c r="D38" s="17">
        <v>15</v>
      </c>
      <c r="E38" s="11">
        <f t="shared" si="1"/>
        <v>37</v>
      </c>
      <c r="F38" s="17">
        <v>1</v>
      </c>
      <c r="G38" s="17">
        <v>12</v>
      </c>
      <c r="H38" s="18">
        <v>0</v>
      </c>
      <c r="I38" s="11">
        <f t="shared" si="2"/>
        <v>13</v>
      </c>
      <c r="J38" s="17">
        <v>24</v>
      </c>
      <c r="K38" s="17">
        <v>0</v>
      </c>
      <c r="L38" s="23"/>
      <c r="M38" s="28"/>
      <c r="N38" s="28"/>
    </row>
    <row r="39" spans="1:14" s="34" customFormat="1" ht="27" customHeight="1">
      <c r="A39" s="18">
        <v>6</v>
      </c>
      <c r="B39" s="31" t="s">
        <v>43</v>
      </c>
      <c r="C39" s="18">
        <v>6</v>
      </c>
      <c r="D39" s="18">
        <v>6</v>
      </c>
      <c r="E39" s="12">
        <f t="shared" si="1"/>
        <v>12</v>
      </c>
      <c r="F39" s="18">
        <v>0</v>
      </c>
      <c r="G39" s="18">
        <v>0</v>
      </c>
      <c r="H39" s="18">
        <v>0</v>
      </c>
      <c r="I39" s="12">
        <f t="shared" si="2"/>
        <v>0</v>
      </c>
      <c r="J39" s="18">
        <f>12-5</f>
        <v>7</v>
      </c>
      <c r="K39" s="18">
        <v>5</v>
      </c>
      <c r="L39" s="32"/>
      <c r="M39" s="33"/>
      <c r="N39" s="33"/>
    </row>
    <row r="40" spans="1:14" s="34" customFormat="1" ht="27" customHeight="1">
      <c r="A40" s="18">
        <v>7</v>
      </c>
      <c r="B40" s="31" t="s">
        <v>44</v>
      </c>
      <c r="C40" s="18">
        <v>88</v>
      </c>
      <c r="D40" s="18">
        <v>713</v>
      </c>
      <c r="E40" s="12">
        <f t="shared" si="1"/>
        <v>801</v>
      </c>
      <c r="F40" s="18">
        <v>484</v>
      </c>
      <c r="G40" s="18">
        <v>68</v>
      </c>
      <c r="H40" s="18">
        <v>0</v>
      </c>
      <c r="I40" s="12">
        <f t="shared" si="2"/>
        <v>552</v>
      </c>
      <c r="J40" s="18">
        <f>249-84</f>
        <v>165</v>
      </c>
      <c r="K40" s="18">
        <v>84</v>
      </c>
      <c r="L40" s="32"/>
      <c r="M40" s="33"/>
      <c r="N40" s="33"/>
    </row>
    <row r="41" spans="1:14" ht="27" customHeight="1">
      <c r="A41" s="15" t="s">
        <v>45</v>
      </c>
      <c r="B41" s="14" t="s">
        <v>46</v>
      </c>
      <c r="C41" s="15">
        <f>SUM(C42:C48)</f>
        <v>115</v>
      </c>
      <c r="D41" s="15">
        <f t="shared" ref="D41:K41" si="4">SUM(D42:D48)</f>
        <v>3773</v>
      </c>
      <c r="E41" s="15">
        <f t="shared" si="4"/>
        <v>3888</v>
      </c>
      <c r="F41" s="15">
        <f t="shared" si="4"/>
        <v>3490</v>
      </c>
      <c r="G41" s="15">
        <f t="shared" si="4"/>
        <v>242</v>
      </c>
      <c r="H41" s="25">
        <f t="shared" si="4"/>
        <v>0</v>
      </c>
      <c r="I41" s="15">
        <f t="shared" si="4"/>
        <v>3732</v>
      </c>
      <c r="J41" s="15">
        <f t="shared" si="4"/>
        <v>85</v>
      </c>
      <c r="K41" s="15">
        <f t="shared" si="4"/>
        <v>71</v>
      </c>
      <c r="L41" s="23"/>
      <c r="M41" s="8"/>
      <c r="N41" s="8"/>
    </row>
    <row r="42" spans="1:14" s="29" customFormat="1" ht="27" customHeight="1">
      <c r="A42" s="17">
        <v>1</v>
      </c>
      <c r="B42" s="16" t="s">
        <v>38</v>
      </c>
      <c r="C42" s="17">
        <v>14</v>
      </c>
      <c r="D42" s="17">
        <v>76</v>
      </c>
      <c r="E42" s="11">
        <f t="shared" si="1"/>
        <v>90</v>
      </c>
      <c r="F42" s="18">
        <v>23</v>
      </c>
      <c r="G42" s="18">
        <v>0</v>
      </c>
      <c r="H42" s="18">
        <v>0</v>
      </c>
      <c r="I42" s="11">
        <f t="shared" si="2"/>
        <v>23</v>
      </c>
      <c r="J42" s="17">
        <f>67-52</f>
        <v>15</v>
      </c>
      <c r="K42" s="17">
        <v>52</v>
      </c>
      <c r="L42" s="23"/>
      <c r="M42" s="28"/>
      <c r="N42" s="28"/>
    </row>
    <row r="43" spans="1:14" s="29" customFormat="1" ht="27" customHeight="1">
      <c r="A43" s="17">
        <v>2</v>
      </c>
      <c r="B43" s="16" t="s">
        <v>39</v>
      </c>
      <c r="C43" s="17">
        <v>3</v>
      </c>
      <c r="D43" s="17">
        <v>18</v>
      </c>
      <c r="E43" s="11">
        <f t="shared" si="1"/>
        <v>21</v>
      </c>
      <c r="F43" s="18">
        <v>14</v>
      </c>
      <c r="G43" s="18">
        <v>0</v>
      </c>
      <c r="H43" s="18">
        <v>0</v>
      </c>
      <c r="I43" s="11">
        <f t="shared" si="2"/>
        <v>14</v>
      </c>
      <c r="J43" s="17">
        <v>3</v>
      </c>
      <c r="K43" s="17">
        <v>4</v>
      </c>
      <c r="L43" s="23"/>
      <c r="M43" s="28"/>
      <c r="N43" s="28"/>
    </row>
    <row r="44" spans="1:14" s="29" customFormat="1" ht="27" customHeight="1">
      <c r="A44" s="17">
        <v>3</v>
      </c>
      <c r="B44" s="16" t="s">
        <v>40</v>
      </c>
      <c r="C44" s="17">
        <v>0</v>
      </c>
      <c r="D44" s="17">
        <v>57</v>
      </c>
      <c r="E44" s="11">
        <f t="shared" si="1"/>
        <v>57</v>
      </c>
      <c r="F44" s="18">
        <v>56</v>
      </c>
      <c r="G44" s="18">
        <v>1</v>
      </c>
      <c r="H44" s="18">
        <v>0</v>
      </c>
      <c r="I44" s="11">
        <f t="shared" si="2"/>
        <v>57</v>
      </c>
      <c r="J44" s="17">
        <v>0</v>
      </c>
      <c r="K44" s="17">
        <v>0</v>
      </c>
      <c r="L44" s="23"/>
      <c r="M44" s="28"/>
      <c r="N44" s="28"/>
    </row>
    <row r="45" spans="1:14" s="29" customFormat="1" ht="27" customHeight="1">
      <c r="A45" s="17">
        <v>4</v>
      </c>
      <c r="B45" s="16" t="s">
        <v>41</v>
      </c>
      <c r="C45" s="17">
        <v>64</v>
      </c>
      <c r="D45" s="17">
        <v>350</v>
      </c>
      <c r="E45" s="11">
        <f t="shared" si="1"/>
        <v>414</v>
      </c>
      <c r="F45" s="18">
        <v>314</v>
      </c>
      <c r="G45" s="18">
        <f>23+44</f>
        <v>67</v>
      </c>
      <c r="H45" s="18">
        <v>0</v>
      </c>
      <c r="I45" s="11">
        <f t="shared" si="2"/>
        <v>381</v>
      </c>
      <c r="J45" s="17">
        <f>33-9</f>
        <v>24</v>
      </c>
      <c r="K45" s="17">
        <v>9</v>
      </c>
      <c r="L45" s="23"/>
      <c r="M45" s="28"/>
      <c r="N45" s="28"/>
    </row>
    <row r="46" spans="1:14" s="29" customFormat="1" ht="27" customHeight="1">
      <c r="A46" s="17">
        <v>5</v>
      </c>
      <c r="B46" s="16" t="s">
        <v>42</v>
      </c>
      <c r="C46" s="17">
        <v>9</v>
      </c>
      <c r="D46" s="17">
        <v>279</v>
      </c>
      <c r="E46" s="11">
        <f t="shared" si="1"/>
        <v>288</v>
      </c>
      <c r="F46" s="18">
        <v>228</v>
      </c>
      <c r="G46" s="18">
        <f>43+9</f>
        <v>52</v>
      </c>
      <c r="H46" s="18">
        <v>0</v>
      </c>
      <c r="I46" s="11">
        <f t="shared" si="2"/>
        <v>280</v>
      </c>
      <c r="J46" s="17">
        <v>8</v>
      </c>
      <c r="K46" s="17">
        <v>0</v>
      </c>
      <c r="L46" s="23"/>
      <c r="M46" s="28"/>
      <c r="N46" s="28"/>
    </row>
    <row r="47" spans="1:14" s="29" customFormat="1" ht="27" customHeight="1">
      <c r="A47" s="17">
        <v>6</v>
      </c>
      <c r="B47" s="16" t="s">
        <v>43</v>
      </c>
      <c r="C47" s="17">
        <v>12</v>
      </c>
      <c r="D47" s="17">
        <v>137</v>
      </c>
      <c r="E47" s="11">
        <f t="shared" si="1"/>
        <v>149</v>
      </c>
      <c r="F47" s="18">
        <v>118</v>
      </c>
      <c r="G47" s="18">
        <v>5</v>
      </c>
      <c r="H47" s="18">
        <v>0</v>
      </c>
      <c r="I47" s="11">
        <f t="shared" si="2"/>
        <v>123</v>
      </c>
      <c r="J47" s="17">
        <v>20</v>
      </c>
      <c r="K47" s="17">
        <v>6</v>
      </c>
      <c r="L47" s="23"/>
      <c r="M47" s="28"/>
      <c r="N47" s="28"/>
    </row>
    <row r="48" spans="1:14" s="29" customFormat="1" ht="27" customHeight="1">
      <c r="A48" s="17">
        <v>7</v>
      </c>
      <c r="B48" s="16" t="s">
        <v>44</v>
      </c>
      <c r="C48" s="17">
        <v>13</v>
      </c>
      <c r="D48" s="17">
        <v>2856</v>
      </c>
      <c r="E48" s="11">
        <f t="shared" si="1"/>
        <v>2869</v>
      </c>
      <c r="F48" s="18">
        <v>2737</v>
      </c>
      <c r="G48" s="18">
        <v>117</v>
      </c>
      <c r="H48" s="18">
        <v>0</v>
      </c>
      <c r="I48" s="11">
        <f t="shared" si="2"/>
        <v>2854</v>
      </c>
      <c r="J48" s="17">
        <v>15</v>
      </c>
      <c r="K48" s="17">
        <v>0</v>
      </c>
      <c r="L48" s="23"/>
      <c r="M48" s="28"/>
      <c r="N48" s="28"/>
    </row>
    <row r="49" spans="1:14" ht="34.5" customHeight="1">
      <c r="A49" s="27"/>
      <c r="B49" s="26" t="s">
        <v>47</v>
      </c>
      <c r="C49" s="27">
        <f>C13+C33+C41</f>
        <v>3026</v>
      </c>
      <c r="D49" s="27">
        <f t="shared" ref="D49:K49" si="5">D13+D33+D41</f>
        <v>7338</v>
      </c>
      <c r="E49" s="27">
        <f t="shared" si="5"/>
        <v>10364</v>
      </c>
      <c r="F49" s="27">
        <f t="shared" si="5"/>
        <v>6205</v>
      </c>
      <c r="G49" s="27">
        <f t="shared" si="5"/>
        <v>3246</v>
      </c>
      <c r="H49" s="27">
        <f t="shared" si="5"/>
        <v>1</v>
      </c>
      <c r="I49" s="27">
        <f t="shared" si="5"/>
        <v>9452</v>
      </c>
      <c r="J49" s="27">
        <f t="shared" si="5"/>
        <v>606</v>
      </c>
      <c r="K49" s="27">
        <f t="shared" si="5"/>
        <v>306</v>
      </c>
      <c r="L49" s="23"/>
      <c r="M49" s="8"/>
      <c r="N49" s="8"/>
    </row>
  </sheetData>
  <mergeCells count="14">
    <mergeCell ref="A8:K8"/>
    <mergeCell ref="A9:K9"/>
    <mergeCell ref="A3:B3"/>
    <mergeCell ref="A4:B4"/>
    <mergeCell ref="F3:K3"/>
    <mergeCell ref="F4:K4"/>
    <mergeCell ref="A7:K7"/>
    <mergeCell ref="A6:K6"/>
    <mergeCell ref="K11:K12"/>
    <mergeCell ref="A11:A12"/>
    <mergeCell ref="B11:B12"/>
    <mergeCell ref="C11:E11"/>
    <mergeCell ref="F11:I11"/>
    <mergeCell ref="J11:J12"/>
  </mergeCells>
  <pageMargins left="0.76" right="0.7" top="0.42" bottom="0.54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Tuyen Quang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Phong</dc:creator>
  <cp:lastModifiedBy>FPT</cp:lastModifiedBy>
  <cp:lastPrinted>2020-05-09T03:23:51Z</cp:lastPrinted>
  <dcterms:created xsi:type="dcterms:W3CDTF">2020-04-22T08:11:35Z</dcterms:created>
  <dcterms:modified xsi:type="dcterms:W3CDTF">2020-05-09T07:29:40Z</dcterms:modified>
</cp:coreProperties>
</file>